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ФСГС" sheetId="8" r:id="rId1"/>
  </sheets>
  <definedNames>
    <definedName name="_xlnm.Print_Titles" localSheetId="0">ФСГС!$12:$12</definedName>
    <definedName name="_xlnm.Print_Area" localSheetId="0">ФСГС!$A$1:$W$41</definedName>
  </definedNames>
  <calcPr calcId="152511"/>
</workbook>
</file>

<file path=xl/calcChain.xml><?xml version="1.0" encoding="utf-8"?>
<calcChain xmlns="http://schemas.openxmlformats.org/spreadsheetml/2006/main">
  <c r="T17" i="8" l="1"/>
  <c r="R16" i="8"/>
  <c r="Q39" i="8" l="1"/>
  <c r="Q38" i="8"/>
  <c r="Q27" i="8"/>
  <c r="Q26" i="8"/>
  <c r="Q24" i="8"/>
  <c r="Q23" i="8"/>
  <c r="Q21" i="8"/>
  <c r="Q20" i="8"/>
  <c r="Q17" i="8"/>
  <c r="Q16" i="8"/>
  <c r="T15" i="8"/>
  <c r="T14" i="8" s="1"/>
  <c r="S15" i="8"/>
  <c r="R15" i="8"/>
  <c r="R14" i="8" s="1"/>
  <c r="P15" i="8"/>
  <c r="Q15" i="8" l="1"/>
  <c r="Q14" i="8" s="1"/>
  <c r="S14" i="8"/>
  <c r="S37" i="8"/>
  <c r="T37" i="8"/>
  <c r="R37" i="8"/>
  <c r="T25" i="8"/>
  <c r="S25" i="8"/>
  <c r="R25" i="8"/>
  <c r="T22" i="8"/>
  <c r="S22" i="8"/>
  <c r="R22" i="8"/>
  <c r="S19" i="8"/>
  <c r="T19" i="8"/>
  <c r="R19" i="8"/>
  <c r="P19" i="8" l="1"/>
  <c r="P22" i="8"/>
  <c r="P25" i="8"/>
  <c r="Q19" i="8" l="1"/>
  <c r="Q25" i="8"/>
  <c r="Q22" i="8"/>
  <c r="S18" i="8"/>
  <c r="T18" i="8"/>
  <c r="R18" i="8"/>
  <c r="Q18" i="8" l="1"/>
  <c r="P37" i="8" l="1"/>
  <c r="Q37" i="8" l="1"/>
  <c r="Q30" i="8" l="1"/>
  <c r="Q31" i="8"/>
  <c r="Q32" i="8"/>
  <c r="Q34" i="8"/>
  <c r="Q35" i="8"/>
  <c r="Q36" i="8"/>
  <c r="S33" i="8"/>
  <c r="T33" i="8"/>
  <c r="S29" i="8"/>
  <c r="T29" i="8"/>
  <c r="S28" i="8" l="1"/>
  <c r="S13" i="8" s="1"/>
  <c r="T28" i="8"/>
  <c r="T13" i="8" s="1"/>
  <c r="R33" i="8" l="1"/>
  <c r="Q33" i="8" s="1"/>
  <c r="P33" i="8"/>
  <c r="R29" i="8"/>
  <c r="P29" i="8"/>
  <c r="R28" i="8" l="1"/>
  <c r="R13" i="8" s="1"/>
  <c r="Q29" i="8"/>
  <c r="Q28" i="8" s="1"/>
  <c r="Q13" i="8" s="1"/>
</calcChain>
</file>

<file path=xl/sharedStrings.xml><?xml version="1.0" encoding="utf-8"?>
<sst xmlns="http://schemas.openxmlformats.org/spreadsheetml/2006/main" count="271" uniqueCount="46">
  <si>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</si>
  <si>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</si>
  <si>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</si>
  <si>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</si>
  <si>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</si>
  <si>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</si>
  <si>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</si>
  <si>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</si>
  <si>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к муниципальной программе города Твери</t>
  </si>
  <si>
    <t>раз-дел</t>
  </si>
  <si>
    <t>под-раз-дел</t>
  </si>
  <si>
    <t>S</t>
  </si>
  <si>
    <t>9</t>
  </si>
  <si>
    <t>N</t>
  </si>
  <si>
    <t>8</t>
  </si>
  <si>
    <t>на 2018 - 2024 годы</t>
  </si>
  <si>
    <t>Средства бюджета Тверской области</t>
  </si>
  <si>
    <t>Средства бюджета города Твери</t>
  </si>
  <si>
    <t>в том числе, тыс. руб.</t>
  </si>
  <si>
    <t>Всего, 
тыс. руб.</t>
  </si>
  <si>
    <t>Московский район</t>
  </si>
  <si>
    <t>Центральный район</t>
  </si>
  <si>
    <t>Наименование показателя</t>
  </si>
  <si>
    <t xml:space="preserve">Средства организаций и населения города </t>
  </si>
  <si>
    <t>Всего по программе</t>
  </si>
  <si>
    <t xml:space="preserve">«Формирование современной городской среды» </t>
  </si>
  <si>
    <t>Адрес дворовой территории</t>
  </si>
  <si>
    <t>Код бюджетной классификации</t>
  </si>
  <si>
    <t>».</t>
  </si>
  <si>
    <t>Благоустройство дворовой территории многоквартирного дома по адресу: г. Тверь, пер. Трудолюбия, д.4, корп.3</t>
  </si>
  <si>
    <t>Организация зоны отдыха на территории Свободного переулка дом №30 с установкой детского игрового комплекса</t>
  </si>
  <si>
    <t>Площадь благоуст-раиваемой дворовой территории (ремонт а/б покрытия), тыс. кв. м</t>
  </si>
  <si>
    <t>Реализация инициативных проектов (департамент финансов)</t>
  </si>
  <si>
    <t>П</t>
  </si>
  <si>
    <t>Инициативный проект  «Благоустройство придомовой территории по адресу: ул.Можайского д.62 корп.1»</t>
  </si>
  <si>
    <t>Протяжен-ность установ-ленного ограждения, м</t>
  </si>
  <si>
    <t xml:space="preserve">Количество установ-ленных ворот, штук
</t>
  </si>
  <si>
    <t>Адресный перечень дворовых территорий, для включения в программу на 2024 год в рамках 
реализации инициативных проектов</t>
  </si>
  <si>
    <t>Пролетарский район</t>
  </si>
  <si>
    <t>Инициативный проект  «Асфальтирование придомовой территории многоквартирного дома по адресу: г. Тверь проспект Николая Корыткова д.3 к.1»</t>
  </si>
  <si>
    <t>Инициативный проект  «Ремонт асфальтобетонного покрытия внутреннего проезда и площадки для стоянки а/машин по адресу: г. Тверь, Спортивный переулок д.3»</t>
  </si>
  <si>
    <t>6</t>
  </si>
  <si>
    <t>Инициативный проект  «Благоустройство придомовой территории, расположенной по адресу: г. Тверь б-р. Гусева д.6»</t>
  </si>
  <si>
    <t>Инициативный проект  «Благоустройство дворовой территории по адресу: г. Тверь, ул. Левитана д.34»</t>
  </si>
  <si>
    <t>«Приложение 11.1</t>
  </si>
  <si>
    <t>Приложение 4
к постановлению Администрации города Твери
от «26» декабря   2024 № 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</si>
</sst>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0.5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0" xfId="1" applyFont="1" applyAlignment="1" applyProtection="1">
      <alignment horizontal="righ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6279964.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view="pageBreakPreview" zoomScale="90" zoomScaleNormal="90" zoomScaleSheetLayoutView="90" zoomScalePageLayoutView="62" workbookViewId="0">
      <selection sqref="A1:W1"/>
    </sheetView>
  </sheetViews>
  <sheetFormatPr defaultColWidth="8.5703125" defaultRowHeight="12.75" x14ac:dyDescent="0.25"/>
  <cols>
    <col min="1" max="14" width="2.7109375" style="3" customWidth="1"/>
    <col min="15" max="15" width="63" style="2" customWidth="1"/>
    <col min="16" max="16" width="10.5703125" style="2" hidden="1" customWidth="1"/>
    <col min="17" max="17" width="10.7109375" style="2" customWidth="1"/>
    <col min="18" max="18" width="9.5703125" style="2" bestFit="1" customWidth="1"/>
    <col min="19" max="19" width="9.5703125" style="2" hidden="1" customWidth="1"/>
    <col min="20" max="20" width="12" style="2" customWidth="1"/>
    <col min="21" max="21" width="15" style="2" customWidth="1"/>
    <col min="22" max="22" width="11.7109375" style="2" customWidth="1"/>
    <col min="23" max="23" width="11.28515625" style="2" customWidth="1"/>
    <col min="24" max="24" width="10.42578125" style="2" bestFit="1" customWidth="1"/>
    <col min="25" max="25" width="12.28515625" style="2" bestFit="1" customWidth="1"/>
    <col min="26" max="26" width="11.42578125" style="2" bestFit="1" customWidth="1"/>
    <col min="27" max="16384" width="8.5703125" style="2"/>
  </cols>
  <sheetData>
    <row r="1" spans="1:24" s="14" customFormat="1" ht="57" customHeight="1" x14ac:dyDescent="0.25">
      <c r="A1" s="67" t="s">
        <v>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4" s="14" customFormat="1" ht="13.1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4" s="14" customFormat="1" ht="13.9" customHeight="1" x14ac:dyDescent="0.25">
      <c r="A3" s="68" t="s">
        <v>44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4" s="14" customFormat="1" ht="18.75" x14ac:dyDescent="0.25">
      <c r="A4" s="69" t="s">
        <v>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4" s="14" customFormat="1" ht="18.75" x14ac:dyDescent="0.25">
      <c r="A5" s="68" t="s">
        <v>25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24" s="14" customFormat="1" ht="18.75" x14ac:dyDescent="0.25">
      <c r="A6" s="68" t="s">
        <v>15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24" ht="10.9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0"/>
    </row>
    <row r="8" spans="1:24" ht="34.15" customHeight="1" x14ac:dyDescent="0.25">
      <c r="A8" s="42" t="s">
        <v>37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4" ht="9" customHeight="1" x14ac:dyDescent="0.25"/>
    <row r="10" spans="1:24" s="9" customFormat="1" ht="15.75" x14ac:dyDescent="0.25">
      <c r="A10" s="43" t="s">
        <v>27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 t="s">
        <v>26</v>
      </c>
      <c r="P10" s="45"/>
      <c r="Q10" s="45" t="s">
        <v>19</v>
      </c>
      <c r="R10" s="46" t="s">
        <v>18</v>
      </c>
      <c r="S10" s="47"/>
      <c r="T10" s="47"/>
      <c r="U10" s="46" t="s">
        <v>22</v>
      </c>
      <c r="V10" s="47"/>
      <c r="W10" s="47"/>
      <c r="X10" s="4"/>
    </row>
    <row r="11" spans="1:24" s="9" customFormat="1" ht="108.75" customHeight="1" x14ac:dyDescent="0.25">
      <c r="A11" s="43" t="s">
        <v>9</v>
      </c>
      <c r="B11" s="43"/>
      <c r="C11" s="43" t="s">
        <v>10</v>
      </c>
      <c r="D11" s="43"/>
      <c r="E11" s="43" t="s">
        <v>0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5"/>
      <c r="Q11" s="45"/>
      <c r="R11" s="17" t="s">
        <v>17</v>
      </c>
      <c r="S11" s="18" t="s">
        <v>16</v>
      </c>
      <c r="T11" s="19" t="s">
        <v>23</v>
      </c>
      <c r="U11" s="21" t="s">
        <v>31</v>
      </c>
      <c r="V11" s="21" t="s">
        <v>35</v>
      </c>
      <c r="W11" s="35" t="s">
        <v>36</v>
      </c>
      <c r="X11" s="5"/>
    </row>
    <row r="12" spans="1:24" s="9" customFormat="1" x14ac:dyDescent="0.25">
      <c r="A12" s="22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13">
        <v>15</v>
      </c>
      <c r="P12" s="22"/>
      <c r="Q12" s="22">
        <v>16</v>
      </c>
      <c r="R12" s="13">
        <v>17</v>
      </c>
      <c r="S12" s="27"/>
      <c r="T12" s="27">
        <v>18</v>
      </c>
      <c r="U12" s="27">
        <v>19</v>
      </c>
      <c r="V12" s="36">
        <v>20</v>
      </c>
      <c r="W12" s="35">
        <v>21</v>
      </c>
      <c r="X12" s="5"/>
    </row>
    <row r="13" spans="1:24" s="9" customFormat="1" ht="15.7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9" t="s">
        <v>24</v>
      </c>
      <c r="P13" s="30"/>
      <c r="Q13" s="31">
        <f>Q18+Q28+Q40+Q14</f>
        <v>17119.5</v>
      </c>
      <c r="R13" s="31">
        <f t="shared" ref="R13:T13" si="0">R18+R28+R40+R14</f>
        <v>15131.400000000001</v>
      </c>
      <c r="S13" s="31">
        <f t="shared" si="0"/>
        <v>0</v>
      </c>
      <c r="T13" s="31">
        <f t="shared" si="0"/>
        <v>1988.1</v>
      </c>
      <c r="U13" s="30"/>
      <c r="V13" s="37"/>
      <c r="W13" s="35"/>
      <c r="X13" s="5"/>
    </row>
    <row r="14" spans="1:24" s="25" customFormat="1" ht="16.5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2" t="s">
        <v>38</v>
      </c>
      <c r="P14" s="1"/>
      <c r="Q14" s="7">
        <f>Q15</f>
        <v>4859.4000000000005</v>
      </c>
      <c r="R14" s="7">
        <f>R15</f>
        <v>4335.8</v>
      </c>
      <c r="S14" s="7">
        <f t="shared" ref="S14:T14" si="1">S15</f>
        <v>0</v>
      </c>
      <c r="T14" s="7">
        <f t="shared" si="1"/>
        <v>523.6</v>
      </c>
      <c r="U14" s="1"/>
      <c r="V14" s="38"/>
      <c r="W14" s="38"/>
    </row>
    <row r="15" spans="1:24" s="11" customFormat="1" ht="15.7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4" t="s">
        <v>39</v>
      </c>
      <c r="P15" s="40">
        <f>SUM(P16:P16)</f>
        <v>351</v>
      </c>
      <c r="Q15" s="40">
        <f t="shared" ref="Q15" si="2">SUM(R15:T15)</f>
        <v>4859.4000000000005</v>
      </c>
      <c r="R15" s="40">
        <f>R16+R17</f>
        <v>4335.8</v>
      </c>
      <c r="S15" s="40">
        <f t="shared" ref="S15:T15" si="3">S16+S17</f>
        <v>0</v>
      </c>
      <c r="T15" s="40">
        <f t="shared" si="3"/>
        <v>523.6</v>
      </c>
      <c r="U15" s="57">
        <v>1.4</v>
      </c>
      <c r="V15" s="51"/>
      <c r="W15" s="44"/>
    </row>
    <row r="16" spans="1:24" s="11" customFormat="1" ht="15.75" customHeight="1" x14ac:dyDescent="0.25">
      <c r="A16" s="15" t="s">
        <v>1</v>
      </c>
      <c r="B16" s="15" t="s">
        <v>7</v>
      </c>
      <c r="C16" s="15" t="s">
        <v>1</v>
      </c>
      <c r="D16" s="15" t="s">
        <v>12</v>
      </c>
      <c r="E16" s="15" t="s">
        <v>2</v>
      </c>
      <c r="F16" s="15" t="s">
        <v>7</v>
      </c>
      <c r="G16" s="15" t="s">
        <v>1</v>
      </c>
      <c r="H16" s="15" t="s">
        <v>2</v>
      </c>
      <c r="I16" s="15" t="s">
        <v>33</v>
      </c>
      <c r="J16" s="15" t="s">
        <v>2</v>
      </c>
      <c r="K16" s="15" t="s">
        <v>6</v>
      </c>
      <c r="L16" s="15" t="s">
        <v>1</v>
      </c>
      <c r="M16" s="15" t="s">
        <v>1</v>
      </c>
      <c r="N16" s="15" t="s">
        <v>14</v>
      </c>
      <c r="O16" s="55"/>
      <c r="P16" s="41">
        <v>351</v>
      </c>
      <c r="Q16" s="41">
        <f>R16+T16</f>
        <v>4335.8</v>
      </c>
      <c r="R16" s="41">
        <f>4662.2-326.4</f>
        <v>4335.8</v>
      </c>
      <c r="S16" s="41"/>
      <c r="T16" s="41"/>
      <c r="U16" s="58"/>
      <c r="V16" s="52"/>
      <c r="W16" s="44"/>
    </row>
    <row r="17" spans="1:23" s="11" customFormat="1" ht="15.75" customHeight="1" x14ac:dyDescent="0.25">
      <c r="A17" s="15" t="s">
        <v>1</v>
      </c>
      <c r="B17" s="15" t="s">
        <v>7</v>
      </c>
      <c r="C17" s="15" t="s">
        <v>1</v>
      </c>
      <c r="D17" s="15" t="s">
        <v>12</v>
      </c>
      <c r="E17" s="15" t="s">
        <v>2</v>
      </c>
      <c r="F17" s="15" t="s">
        <v>7</v>
      </c>
      <c r="G17" s="15" t="s">
        <v>1</v>
      </c>
      <c r="H17" s="15" t="s">
        <v>2</v>
      </c>
      <c r="I17" s="15" t="s">
        <v>33</v>
      </c>
      <c r="J17" s="15" t="s">
        <v>2</v>
      </c>
      <c r="K17" s="15" t="s">
        <v>6</v>
      </c>
      <c r="L17" s="15" t="s">
        <v>13</v>
      </c>
      <c r="M17" s="15" t="s">
        <v>1</v>
      </c>
      <c r="N17" s="15" t="s">
        <v>14</v>
      </c>
      <c r="O17" s="56"/>
      <c r="P17" s="41"/>
      <c r="Q17" s="41">
        <f>R17+T17</f>
        <v>523.6</v>
      </c>
      <c r="R17" s="41"/>
      <c r="S17" s="41"/>
      <c r="T17" s="41">
        <f>563.9-40.3</f>
        <v>523.6</v>
      </c>
      <c r="U17" s="59"/>
      <c r="V17" s="53"/>
      <c r="W17" s="44"/>
    </row>
    <row r="18" spans="1:23" s="25" customFormat="1" ht="16.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2" t="s">
        <v>20</v>
      </c>
      <c r="P18" s="1"/>
      <c r="Q18" s="7">
        <f>Q19+Q22+Q25</f>
        <v>9543.5</v>
      </c>
      <c r="R18" s="7">
        <f>R19+R22+R25</f>
        <v>8530.5</v>
      </c>
      <c r="S18" s="7">
        <f>S19+S22+S25</f>
        <v>0</v>
      </c>
      <c r="T18" s="7">
        <f>T19+T22+T25</f>
        <v>1013</v>
      </c>
      <c r="U18" s="1"/>
      <c r="V18" s="38"/>
      <c r="W18" s="38"/>
    </row>
    <row r="19" spans="1:23" s="11" customFormat="1" ht="15.7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4" t="s">
        <v>34</v>
      </c>
      <c r="P19" s="26">
        <f>SUM(P20:P20)</f>
        <v>351</v>
      </c>
      <c r="Q19" s="26">
        <f t="shared" ref="Q19:Q25" si="4">SUM(R19:T19)</f>
        <v>4316.8</v>
      </c>
      <c r="R19" s="26">
        <f>R20+R21</f>
        <v>3885.1</v>
      </c>
      <c r="S19" s="34">
        <f t="shared" ref="S19:T19" si="5">S20+S21</f>
        <v>0</v>
      </c>
      <c r="T19" s="34">
        <f t="shared" si="5"/>
        <v>431.7</v>
      </c>
      <c r="U19" s="61"/>
      <c r="V19" s="51">
        <v>381.1</v>
      </c>
      <c r="W19" s="44">
        <v>3</v>
      </c>
    </row>
    <row r="20" spans="1:23" s="11" customFormat="1" ht="15.75" customHeight="1" x14ac:dyDescent="0.25">
      <c r="A20" s="15" t="s">
        <v>1</v>
      </c>
      <c r="B20" s="15" t="s">
        <v>4</v>
      </c>
      <c r="C20" s="15" t="s">
        <v>1</v>
      </c>
      <c r="D20" s="15" t="s">
        <v>5</v>
      </c>
      <c r="E20" s="15" t="s">
        <v>2</v>
      </c>
      <c r="F20" s="15" t="s">
        <v>7</v>
      </c>
      <c r="G20" s="15" t="s">
        <v>1</v>
      </c>
      <c r="H20" s="15" t="s">
        <v>2</v>
      </c>
      <c r="I20" s="15" t="s">
        <v>33</v>
      </c>
      <c r="J20" s="15" t="s">
        <v>2</v>
      </c>
      <c r="K20" s="15" t="s">
        <v>6</v>
      </c>
      <c r="L20" s="15" t="s">
        <v>1</v>
      </c>
      <c r="M20" s="15" t="s">
        <v>1</v>
      </c>
      <c r="N20" s="15" t="s">
        <v>3</v>
      </c>
      <c r="O20" s="55"/>
      <c r="P20" s="28">
        <v>351</v>
      </c>
      <c r="Q20" s="28">
        <f>R20+T20</f>
        <v>3885.1</v>
      </c>
      <c r="R20" s="28">
        <v>3885.1</v>
      </c>
      <c r="S20" s="28"/>
      <c r="T20" s="28"/>
      <c r="U20" s="62"/>
      <c r="V20" s="52"/>
      <c r="W20" s="44"/>
    </row>
    <row r="21" spans="1:23" s="11" customFormat="1" ht="15.75" customHeight="1" x14ac:dyDescent="0.25">
      <c r="A21" s="15" t="s">
        <v>1</v>
      </c>
      <c r="B21" s="15" t="s">
        <v>4</v>
      </c>
      <c r="C21" s="15" t="s">
        <v>1</v>
      </c>
      <c r="D21" s="15" t="s">
        <v>5</v>
      </c>
      <c r="E21" s="15" t="s">
        <v>2</v>
      </c>
      <c r="F21" s="15" t="s">
        <v>7</v>
      </c>
      <c r="G21" s="15" t="s">
        <v>1</v>
      </c>
      <c r="H21" s="15" t="s">
        <v>2</v>
      </c>
      <c r="I21" s="15" t="s">
        <v>33</v>
      </c>
      <c r="J21" s="15" t="s">
        <v>2</v>
      </c>
      <c r="K21" s="15" t="s">
        <v>6</v>
      </c>
      <c r="L21" s="15" t="s">
        <v>13</v>
      </c>
      <c r="M21" s="15" t="s">
        <v>1</v>
      </c>
      <c r="N21" s="15" t="s">
        <v>3</v>
      </c>
      <c r="O21" s="56"/>
      <c r="P21" s="28"/>
      <c r="Q21" s="41">
        <f>R21+T21</f>
        <v>431.7</v>
      </c>
      <c r="R21" s="28"/>
      <c r="S21" s="28"/>
      <c r="T21" s="28">
        <v>431.7</v>
      </c>
      <c r="U21" s="63"/>
      <c r="V21" s="53"/>
      <c r="W21" s="44"/>
    </row>
    <row r="22" spans="1:23" s="11" customFormat="1" ht="15.7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54" t="s">
        <v>42</v>
      </c>
      <c r="P22" s="26">
        <f>SUM(P23:P23)</f>
        <v>351</v>
      </c>
      <c r="Q22" s="26">
        <f t="shared" si="4"/>
        <v>1145.0999999999999</v>
      </c>
      <c r="R22" s="34">
        <f>R23+R24</f>
        <v>972</v>
      </c>
      <c r="S22" s="34">
        <f t="shared" ref="S22" si="6">S23+S24</f>
        <v>0</v>
      </c>
      <c r="T22" s="34">
        <f t="shared" ref="T22" si="7">T23+T24</f>
        <v>173.1</v>
      </c>
      <c r="U22" s="57">
        <v>0.4</v>
      </c>
      <c r="V22" s="51"/>
      <c r="W22" s="51"/>
    </row>
    <row r="23" spans="1:23" s="11" customFormat="1" ht="15.75" customHeight="1" x14ac:dyDescent="0.25">
      <c r="A23" s="15" t="s">
        <v>1</v>
      </c>
      <c r="B23" s="15" t="s">
        <v>7</v>
      </c>
      <c r="C23" s="15" t="s">
        <v>1</v>
      </c>
      <c r="D23" s="15" t="s">
        <v>12</v>
      </c>
      <c r="E23" s="15" t="s">
        <v>2</v>
      </c>
      <c r="F23" s="15" t="s">
        <v>7</v>
      </c>
      <c r="G23" s="15" t="s">
        <v>1</v>
      </c>
      <c r="H23" s="15" t="s">
        <v>2</v>
      </c>
      <c r="I23" s="15" t="s">
        <v>33</v>
      </c>
      <c r="J23" s="15" t="s">
        <v>2</v>
      </c>
      <c r="K23" s="15" t="s">
        <v>6</v>
      </c>
      <c r="L23" s="15" t="s">
        <v>1</v>
      </c>
      <c r="M23" s="15" t="s">
        <v>1</v>
      </c>
      <c r="N23" s="15" t="s">
        <v>4</v>
      </c>
      <c r="O23" s="55"/>
      <c r="P23" s="28">
        <v>351</v>
      </c>
      <c r="Q23" s="41">
        <f>R23+T23</f>
        <v>972</v>
      </c>
      <c r="R23" s="28">
        <v>972</v>
      </c>
      <c r="S23" s="28"/>
      <c r="T23" s="28"/>
      <c r="U23" s="58"/>
      <c r="V23" s="52"/>
      <c r="W23" s="52"/>
    </row>
    <row r="24" spans="1:23" s="11" customFormat="1" ht="15.75" customHeight="1" x14ac:dyDescent="0.25">
      <c r="A24" s="15" t="s">
        <v>1</v>
      </c>
      <c r="B24" s="15" t="s">
        <v>7</v>
      </c>
      <c r="C24" s="15" t="s">
        <v>1</v>
      </c>
      <c r="D24" s="15" t="s">
        <v>12</v>
      </c>
      <c r="E24" s="15" t="s">
        <v>2</v>
      </c>
      <c r="F24" s="15" t="s">
        <v>7</v>
      </c>
      <c r="G24" s="15" t="s">
        <v>1</v>
      </c>
      <c r="H24" s="15" t="s">
        <v>2</v>
      </c>
      <c r="I24" s="15" t="s">
        <v>33</v>
      </c>
      <c r="J24" s="15" t="s">
        <v>2</v>
      </c>
      <c r="K24" s="15" t="s">
        <v>6</v>
      </c>
      <c r="L24" s="15" t="s">
        <v>13</v>
      </c>
      <c r="M24" s="15" t="s">
        <v>1</v>
      </c>
      <c r="N24" s="15" t="s">
        <v>4</v>
      </c>
      <c r="O24" s="56"/>
      <c r="P24" s="28"/>
      <c r="Q24" s="41">
        <f>R24+T24</f>
        <v>173.1</v>
      </c>
      <c r="R24" s="28"/>
      <c r="S24" s="28"/>
      <c r="T24" s="28">
        <v>173.1</v>
      </c>
      <c r="U24" s="59"/>
      <c r="V24" s="53"/>
      <c r="W24" s="53"/>
    </row>
    <row r="25" spans="1:23" s="11" customFormat="1" ht="15.7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54" t="s">
        <v>43</v>
      </c>
      <c r="P25" s="26">
        <f>SUM(P26:P26)</f>
        <v>351</v>
      </c>
      <c r="Q25" s="26">
        <f t="shared" si="4"/>
        <v>4081.6</v>
      </c>
      <c r="R25" s="34">
        <f>R26+R27</f>
        <v>3673.4</v>
      </c>
      <c r="S25" s="34">
        <f t="shared" ref="S25" si="8">S26+S27</f>
        <v>0</v>
      </c>
      <c r="T25" s="34">
        <f t="shared" ref="T25" si="9">T26+T27</f>
        <v>408.2</v>
      </c>
      <c r="U25" s="57">
        <v>0.8</v>
      </c>
      <c r="V25" s="51"/>
      <c r="W25" s="44"/>
    </row>
    <row r="26" spans="1:23" s="11" customFormat="1" ht="15.75" customHeight="1" x14ac:dyDescent="0.25">
      <c r="A26" s="15" t="s">
        <v>1</v>
      </c>
      <c r="B26" s="15" t="s">
        <v>7</v>
      </c>
      <c r="C26" s="15" t="s">
        <v>1</v>
      </c>
      <c r="D26" s="15" t="s">
        <v>12</v>
      </c>
      <c r="E26" s="15" t="s">
        <v>2</v>
      </c>
      <c r="F26" s="15" t="s">
        <v>7</v>
      </c>
      <c r="G26" s="15" t="s">
        <v>1</v>
      </c>
      <c r="H26" s="15" t="s">
        <v>2</v>
      </c>
      <c r="I26" s="15" t="s">
        <v>33</v>
      </c>
      <c r="J26" s="15" t="s">
        <v>2</v>
      </c>
      <c r="K26" s="15" t="s">
        <v>6</v>
      </c>
      <c r="L26" s="15" t="s">
        <v>1</v>
      </c>
      <c r="M26" s="15" t="s">
        <v>1</v>
      </c>
      <c r="N26" s="15" t="s">
        <v>41</v>
      </c>
      <c r="O26" s="55"/>
      <c r="P26" s="28">
        <v>351</v>
      </c>
      <c r="Q26" s="41">
        <f>R26+T26</f>
        <v>3673.4</v>
      </c>
      <c r="R26" s="28">
        <v>3673.4</v>
      </c>
      <c r="S26" s="28"/>
      <c r="T26" s="28"/>
      <c r="U26" s="58"/>
      <c r="V26" s="52"/>
      <c r="W26" s="44"/>
    </row>
    <row r="27" spans="1:23" s="11" customFormat="1" ht="15.75" customHeight="1" x14ac:dyDescent="0.25">
      <c r="A27" s="15" t="s">
        <v>1</v>
      </c>
      <c r="B27" s="15" t="s">
        <v>7</v>
      </c>
      <c r="C27" s="15" t="s">
        <v>1</v>
      </c>
      <c r="D27" s="15" t="s">
        <v>12</v>
      </c>
      <c r="E27" s="15" t="s">
        <v>2</v>
      </c>
      <c r="F27" s="15" t="s">
        <v>7</v>
      </c>
      <c r="G27" s="15" t="s">
        <v>1</v>
      </c>
      <c r="H27" s="15" t="s">
        <v>2</v>
      </c>
      <c r="I27" s="15" t="s">
        <v>33</v>
      </c>
      <c r="J27" s="15" t="s">
        <v>2</v>
      </c>
      <c r="K27" s="15" t="s">
        <v>6</v>
      </c>
      <c r="L27" s="15" t="s">
        <v>13</v>
      </c>
      <c r="M27" s="15" t="s">
        <v>1</v>
      </c>
      <c r="N27" s="15" t="s">
        <v>41</v>
      </c>
      <c r="O27" s="56"/>
      <c r="P27" s="28"/>
      <c r="Q27" s="41">
        <f>R27+T27</f>
        <v>408.2</v>
      </c>
      <c r="R27" s="28"/>
      <c r="S27" s="28"/>
      <c r="T27" s="28">
        <v>408.2</v>
      </c>
      <c r="U27" s="59"/>
      <c r="V27" s="53"/>
      <c r="W27" s="44"/>
    </row>
    <row r="28" spans="1:23" s="25" customFormat="1" ht="16.5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2" t="s">
        <v>21</v>
      </c>
      <c r="P28" s="1"/>
      <c r="Q28" s="7">
        <f>Q29+Q33+Q37</f>
        <v>2716.6</v>
      </c>
      <c r="R28" s="7">
        <f t="shared" ref="R28:T28" si="10">R29+R33+R37</f>
        <v>2265.1</v>
      </c>
      <c r="S28" s="7">
        <f t="shared" si="10"/>
        <v>0</v>
      </c>
      <c r="T28" s="7">
        <f t="shared" si="10"/>
        <v>451.5</v>
      </c>
      <c r="U28" s="33"/>
      <c r="V28" s="38"/>
      <c r="W28" s="38"/>
    </row>
    <row r="29" spans="1:23" s="8" customFormat="1" ht="15.75" hidden="1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60" t="s">
        <v>30</v>
      </c>
      <c r="P29" s="26">
        <f t="shared" ref="P29:T29" si="11">SUM(P30:P32)</f>
        <v>1218.3</v>
      </c>
      <c r="Q29" s="26">
        <f>SUM(R29:T29)</f>
        <v>0</v>
      </c>
      <c r="R29" s="26">
        <f t="shared" si="11"/>
        <v>0</v>
      </c>
      <c r="S29" s="26">
        <f t="shared" si="11"/>
        <v>0</v>
      </c>
      <c r="T29" s="26">
        <f t="shared" si="11"/>
        <v>0</v>
      </c>
      <c r="U29" s="64"/>
      <c r="V29" s="39"/>
      <c r="W29" s="39"/>
    </row>
    <row r="30" spans="1:23" s="8" customFormat="1" ht="15.75" hidden="1" customHeight="1" x14ac:dyDescent="0.25">
      <c r="A30" s="15" t="s">
        <v>1</v>
      </c>
      <c r="B30" s="15" t="s">
        <v>4</v>
      </c>
      <c r="C30" s="15" t="s">
        <v>1</v>
      </c>
      <c r="D30" s="15" t="s">
        <v>5</v>
      </c>
      <c r="E30" s="15" t="s">
        <v>2</v>
      </c>
      <c r="F30" s="15" t="s">
        <v>7</v>
      </c>
      <c r="G30" s="15" t="s">
        <v>1</v>
      </c>
      <c r="H30" s="15" t="s">
        <v>1</v>
      </c>
      <c r="I30" s="15" t="s">
        <v>3</v>
      </c>
      <c r="J30" s="15" t="s">
        <v>11</v>
      </c>
      <c r="K30" s="15" t="s">
        <v>12</v>
      </c>
      <c r="L30" s="15" t="s">
        <v>1</v>
      </c>
      <c r="M30" s="15" t="s">
        <v>5</v>
      </c>
      <c r="N30" s="15" t="s">
        <v>6</v>
      </c>
      <c r="O30" s="60"/>
      <c r="P30" s="28">
        <v>372.3</v>
      </c>
      <c r="Q30" s="28">
        <f t="shared" ref="Q30:Q36" si="12">SUM(R30:T30)</f>
        <v>0</v>
      </c>
      <c r="R30" s="28"/>
      <c r="S30" s="28"/>
      <c r="T30" s="28"/>
      <c r="U30" s="64"/>
      <c r="V30" s="39"/>
      <c r="W30" s="39"/>
    </row>
    <row r="31" spans="1:23" s="8" customFormat="1" ht="15.75" hidden="1" customHeight="1" x14ac:dyDescent="0.25">
      <c r="A31" s="15" t="s">
        <v>1</v>
      </c>
      <c r="B31" s="15" t="s">
        <v>4</v>
      </c>
      <c r="C31" s="15" t="s">
        <v>1</v>
      </c>
      <c r="D31" s="15" t="s">
        <v>5</v>
      </c>
      <c r="E31" s="15" t="s">
        <v>2</v>
      </c>
      <c r="F31" s="15" t="s">
        <v>7</v>
      </c>
      <c r="G31" s="15" t="s">
        <v>1</v>
      </c>
      <c r="H31" s="15" t="s">
        <v>1</v>
      </c>
      <c r="I31" s="15" t="s">
        <v>3</v>
      </c>
      <c r="J31" s="15" t="s">
        <v>2</v>
      </c>
      <c r="K31" s="15" t="s">
        <v>12</v>
      </c>
      <c r="L31" s="15" t="s">
        <v>1</v>
      </c>
      <c r="M31" s="15" t="s">
        <v>5</v>
      </c>
      <c r="N31" s="15" t="s">
        <v>6</v>
      </c>
      <c r="O31" s="60"/>
      <c r="P31" s="28">
        <v>594.20000000000005</v>
      </c>
      <c r="Q31" s="28">
        <f t="shared" si="12"/>
        <v>0</v>
      </c>
      <c r="R31" s="28"/>
      <c r="S31" s="28"/>
      <c r="T31" s="28"/>
      <c r="U31" s="64"/>
      <c r="V31" s="39"/>
      <c r="W31" s="39"/>
    </row>
    <row r="32" spans="1:23" s="8" customFormat="1" ht="15.75" hidden="1" customHeight="1" x14ac:dyDescent="0.25">
      <c r="A32" s="15" t="s">
        <v>1</v>
      </c>
      <c r="B32" s="15" t="s">
        <v>4</v>
      </c>
      <c r="C32" s="15" t="s">
        <v>1</v>
      </c>
      <c r="D32" s="15" t="s">
        <v>5</v>
      </c>
      <c r="E32" s="15" t="s">
        <v>2</v>
      </c>
      <c r="F32" s="15" t="s">
        <v>7</v>
      </c>
      <c r="G32" s="15" t="s">
        <v>1</v>
      </c>
      <c r="H32" s="15" t="s">
        <v>1</v>
      </c>
      <c r="I32" s="15" t="s">
        <v>3</v>
      </c>
      <c r="J32" s="15" t="s">
        <v>11</v>
      </c>
      <c r="K32" s="15" t="s">
        <v>12</v>
      </c>
      <c r="L32" s="15" t="s">
        <v>13</v>
      </c>
      <c r="M32" s="15" t="s">
        <v>5</v>
      </c>
      <c r="N32" s="15" t="s">
        <v>6</v>
      </c>
      <c r="O32" s="60"/>
      <c r="P32" s="28">
        <v>251.8</v>
      </c>
      <c r="Q32" s="28">
        <f t="shared" si="12"/>
        <v>0</v>
      </c>
      <c r="R32" s="28"/>
      <c r="S32" s="28"/>
      <c r="T32" s="28"/>
      <c r="U32" s="64"/>
      <c r="V32" s="39"/>
      <c r="W32" s="39"/>
    </row>
    <row r="33" spans="1:23" s="8" customFormat="1" ht="15.75" hidden="1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60" t="s">
        <v>29</v>
      </c>
      <c r="P33" s="26">
        <f t="shared" ref="P33:T33" si="13">SUM(P34:P36)</f>
        <v>620.4</v>
      </c>
      <c r="Q33" s="26">
        <f t="shared" si="12"/>
        <v>0</v>
      </c>
      <c r="R33" s="26">
        <f t="shared" si="13"/>
        <v>0</v>
      </c>
      <c r="S33" s="26">
        <f t="shared" si="13"/>
        <v>0</v>
      </c>
      <c r="T33" s="26">
        <f t="shared" si="13"/>
        <v>0</v>
      </c>
      <c r="U33" s="64">
        <v>0.96899999999999997</v>
      </c>
      <c r="V33" s="39"/>
      <c r="W33" s="39"/>
    </row>
    <row r="34" spans="1:23" s="8" customFormat="1" ht="15.75" hidden="1" customHeight="1" x14ac:dyDescent="0.25">
      <c r="A34" s="15" t="s">
        <v>1</v>
      </c>
      <c r="B34" s="15" t="s">
        <v>7</v>
      </c>
      <c r="C34" s="15" t="s">
        <v>1</v>
      </c>
      <c r="D34" s="15" t="s">
        <v>12</v>
      </c>
      <c r="E34" s="15" t="s">
        <v>2</v>
      </c>
      <c r="F34" s="15" t="s">
        <v>7</v>
      </c>
      <c r="G34" s="15" t="s">
        <v>1</v>
      </c>
      <c r="H34" s="15" t="s">
        <v>1</v>
      </c>
      <c r="I34" s="15" t="s">
        <v>3</v>
      </c>
      <c r="J34" s="15" t="s">
        <v>11</v>
      </c>
      <c r="K34" s="15" t="s">
        <v>12</v>
      </c>
      <c r="L34" s="15" t="s">
        <v>1</v>
      </c>
      <c r="M34" s="15" t="s">
        <v>5</v>
      </c>
      <c r="N34" s="15" t="s">
        <v>14</v>
      </c>
      <c r="O34" s="60"/>
      <c r="P34" s="28">
        <v>162.6</v>
      </c>
      <c r="Q34" s="28">
        <f t="shared" si="12"/>
        <v>0</v>
      </c>
      <c r="R34" s="28"/>
      <c r="S34" s="28"/>
      <c r="T34" s="28"/>
      <c r="U34" s="64"/>
      <c r="V34" s="39"/>
      <c r="W34" s="39"/>
    </row>
    <row r="35" spans="1:23" s="8" customFormat="1" ht="15.75" hidden="1" customHeight="1" x14ac:dyDescent="0.25">
      <c r="A35" s="15" t="s">
        <v>1</v>
      </c>
      <c r="B35" s="15" t="s">
        <v>7</v>
      </c>
      <c r="C35" s="15" t="s">
        <v>1</v>
      </c>
      <c r="D35" s="15" t="s">
        <v>12</v>
      </c>
      <c r="E35" s="15" t="s">
        <v>2</v>
      </c>
      <c r="F35" s="15" t="s">
        <v>7</v>
      </c>
      <c r="G35" s="15" t="s">
        <v>1</v>
      </c>
      <c r="H35" s="15" t="s">
        <v>1</v>
      </c>
      <c r="I35" s="15" t="s">
        <v>3</v>
      </c>
      <c r="J35" s="15" t="s">
        <v>2</v>
      </c>
      <c r="K35" s="15" t="s">
        <v>12</v>
      </c>
      <c r="L35" s="15" t="s">
        <v>1</v>
      </c>
      <c r="M35" s="15" t="s">
        <v>5</v>
      </c>
      <c r="N35" s="15" t="s">
        <v>14</v>
      </c>
      <c r="O35" s="60"/>
      <c r="P35" s="28">
        <v>310.2</v>
      </c>
      <c r="Q35" s="28">
        <f t="shared" si="12"/>
        <v>0</v>
      </c>
      <c r="R35" s="28"/>
      <c r="S35" s="28"/>
      <c r="T35" s="28"/>
      <c r="U35" s="64"/>
      <c r="V35" s="39"/>
      <c r="W35" s="39"/>
    </row>
    <row r="36" spans="1:23" s="8" customFormat="1" ht="15.75" hidden="1" customHeight="1" x14ac:dyDescent="0.25">
      <c r="A36" s="15" t="s">
        <v>1</v>
      </c>
      <c r="B36" s="15" t="s">
        <v>7</v>
      </c>
      <c r="C36" s="15" t="s">
        <v>1</v>
      </c>
      <c r="D36" s="15" t="s">
        <v>12</v>
      </c>
      <c r="E36" s="15" t="s">
        <v>2</v>
      </c>
      <c r="F36" s="15" t="s">
        <v>7</v>
      </c>
      <c r="G36" s="15" t="s">
        <v>1</v>
      </c>
      <c r="H36" s="15" t="s">
        <v>1</v>
      </c>
      <c r="I36" s="15" t="s">
        <v>3</v>
      </c>
      <c r="J36" s="15" t="s">
        <v>11</v>
      </c>
      <c r="K36" s="15" t="s">
        <v>12</v>
      </c>
      <c r="L36" s="15" t="s">
        <v>13</v>
      </c>
      <c r="M36" s="15" t="s">
        <v>5</v>
      </c>
      <c r="N36" s="15" t="s">
        <v>14</v>
      </c>
      <c r="O36" s="60"/>
      <c r="P36" s="28">
        <v>147.6</v>
      </c>
      <c r="Q36" s="28">
        <f t="shared" si="12"/>
        <v>0</v>
      </c>
      <c r="R36" s="28"/>
      <c r="S36" s="28"/>
      <c r="T36" s="28"/>
      <c r="U36" s="64"/>
      <c r="V36" s="39"/>
      <c r="W36" s="39"/>
    </row>
    <row r="37" spans="1:23" s="8" customFormat="1" ht="15.7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60" t="s">
        <v>40</v>
      </c>
      <c r="P37" s="26">
        <f>SUM(P38:P39)</f>
        <v>310.2</v>
      </c>
      <c r="Q37" s="26">
        <f t="shared" ref="Q37" si="14">SUM(R37:T37)</f>
        <v>2716.6</v>
      </c>
      <c r="R37" s="34">
        <f>R38+R39</f>
        <v>2265.1</v>
      </c>
      <c r="S37" s="34">
        <f t="shared" ref="S37:T37" si="15">S38+S39</f>
        <v>0</v>
      </c>
      <c r="T37" s="34">
        <f t="shared" si="15"/>
        <v>451.5</v>
      </c>
      <c r="U37" s="65">
        <v>0.9</v>
      </c>
      <c r="V37" s="48"/>
      <c r="W37" s="45"/>
    </row>
    <row r="38" spans="1:23" s="8" customFormat="1" ht="15.75" x14ac:dyDescent="0.25">
      <c r="A38" s="15" t="s">
        <v>1</v>
      </c>
      <c r="B38" s="15" t="s">
        <v>7</v>
      </c>
      <c r="C38" s="15" t="s">
        <v>1</v>
      </c>
      <c r="D38" s="15" t="s">
        <v>12</v>
      </c>
      <c r="E38" s="15" t="s">
        <v>2</v>
      </c>
      <c r="F38" s="15" t="s">
        <v>7</v>
      </c>
      <c r="G38" s="15" t="s">
        <v>1</v>
      </c>
      <c r="H38" s="15" t="s">
        <v>2</v>
      </c>
      <c r="I38" s="15" t="s">
        <v>33</v>
      </c>
      <c r="J38" s="15" t="s">
        <v>2</v>
      </c>
      <c r="K38" s="15" t="s">
        <v>6</v>
      </c>
      <c r="L38" s="15" t="s">
        <v>1</v>
      </c>
      <c r="M38" s="15" t="s">
        <v>1</v>
      </c>
      <c r="N38" s="15" t="s">
        <v>6</v>
      </c>
      <c r="O38" s="60"/>
      <c r="P38" s="28">
        <v>162.6</v>
      </c>
      <c r="Q38" s="41">
        <f>R38+T38</f>
        <v>2265.1</v>
      </c>
      <c r="R38" s="28">
        <v>2265.1</v>
      </c>
      <c r="S38" s="28"/>
      <c r="T38" s="28"/>
      <c r="U38" s="65"/>
      <c r="V38" s="49"/>
      <c r="W38" s="45"/>
    </row>
    <row r="39" spans="1:23" s="8" customFormat="1" ht="15.75" x14ac:dyDescent="0.25">
      <c r="A39" s="15" t="s">
        <v>1</v>
      </c>
      <c r="B39" s="15" t="s">
        <v>7</v>
      </c>
      <c r="C39" s="15" t="s">
        <v>1</v>
      </c>
      <c r="D39" s="15" t="s">
        <v>12</v>
      </c>
      <c r="E39" s="15" t="s">
        <v>2</v>
      </c>
      <c r="F39" s="15" t="s">
        <v>7</v>
      </c>
      <c r="G39" s="15" t="s">
        <v>1</v>
      </c>
      <c r="H39" s="15" t="s">
        <v>2</v>
      </c>
      <c r="I39" s="15" t="s">
        <v>33</v>
      </c>
      <c r="J39" s="15" t="s">
        <v>2</v>
      </c>
      <c r="K39" s="15" t="s">
        <v>6</v>
      </c>
      <c r="L39" s="15" t="s">
        <v>13</v>
      </c>
      <c r="M39" s="15" t="s">
        <v>1</v>
      </c>
      <c r="N39" s="15" t="s">
        <v>6</v>
      </c>
      <c r="O39" s="60"/>
      <c r="P39" s="28">
        <v>147.6</v>
      </c>
      <c r="Q39" s="41">
        <f>R39+T39</f>
        <v>451.5</v>
      </c>
      <c r="R39" s="28"/>
      <c r="S39" s="28"/>
      <c r="T39" s="28">
        <v>451.5</v>
      </c>
      <c r="U39" s="65"/>
      <c r="V39" s="50"/>
      <c r="W39" s="45"/>
    </row>
    <row r="40" spans="1:23" s="8" customFormat="1" ht="29.25" hidden="1" customHeight="1" x14ac:dyDescent="0.25">
      <c r="A40" s="16" t="s">
        <v>1</v>
      </c>
      <c r="B40" s="16" t="s">
        <v>4</v>
      </c>
      <c r="C40" s="16" t="s">
        <v>1</v>
      </c>
      <c r="D40" s="16" t="s">
        <v>5</v>
      </c>
      <c r="E40" s="16" t="s">
        <v>2</v>
      </c>
      <c r="F40" s="16" t="s">
        <v>7</v>
      </c>
      <c r="G40" s="16" t="s">
        <v>1</v>
      </c>
      <c r="H40" s="16" t="s">
        <v>2</v>
      </c>
      <c r="I40" s="16" t="s">
        <v>33</v>
      </c>
      <c r="J40" s="16" t="s">
        <v>12</v>
      </c>
      <c r="K40" s="16" t="s">
        <v>12</v>
      </c>
      <c r="L40" s="16" t="s">
        <v>12</v>
      </c>
      <c r="M40" s="16" t="s">
        <v>1</v>
      </c>
      <c r="N40" s="16" t="s">
        <v>1</v>
      </c>
      <c r="O40" s="23" t="s">
        <v>32</v>
      </c>
      <c r="P40" s="1"/>
      <c r="Q40" s="7">
        <v>0</v>
      </c>
      <c r="R40" s="7">
        <v>0</v>
      </c>
      <c r="S40" s="7">
        <v>0</v>
      </c>
      <c r="T40" s="7"/>
      <c r="U40" s="7"/>
      <c r="V40" s="7"/>
      <c r="W40" s="7"/>
    </row>
    <row r="41" spans="1:23" ht="13.5" customHeight="1" x14ac:dyDescent="0.25">
      <c r="T41" s="66" t="s">
        <v>28</v>
      </c>
      <c r="U41" s="66"/>
      <c r="V41" s="66"/>
      <c r="W41" s="66"/>
    </row>
  </sheetData>
  <mergeCells count="40">
    <mergeCell ref="T41:W41"/>
    <mergeCell ref="A1:W1"/>
    <mergeCell ref="A3:W3"/>
    <mergeCell ref="A4:W4"/>
    <mergeCell ref="A5:W5"/>
    <mergeCell ref="A6:W6"/>
    <mergeCell ref="W37:W39"/>
    <mergeCell ref="W25:W27"/>
    <mergeCell ref="W19:W21"/>
    <mergeCell ref="W22:W24"/>
    <mergeCell ref="V25:V27"/>
    <mergeCell ref="V19:V21"/>
    <mergeCell ref="O15:O17"/>
    <mergeCell ref="U15:U17"/>
    <mergeCell ref="V15:V17"/>
    <mergeCell ref="W15:W17"/>
    <mergeCell ref="V37:V39"/>
    <mergeCell ref="V22:V24"/>
    <mergeCell ref="O19:O21"/>
    <mergeCell ref="O25:O27"/>
    <mergeCell ref="U22:U24"/>
    <mergeCell ref="O22:O24"/>
    <mergeCell ref="O29:O32"/>
    <mergeCell ref="U25:U27"/>
    <mergeCell ref="U19:U21"/>
    <mergeCell ref="U33:U36"/>
    <mergeCell ref="U29:U32"/>
    <mergeCell ref="O33:O36"/>
    <mergeCell ref="O37:O39"/>
    <mergeCell ref="U37:U39"/>
    <mergeCell ref="A8:U8"/>
    <mergeCell ref="A10:N10"/>
    <mergeCell ref="O10:O11"/>
    <mergeCell ref="A11:B11"/>
    <mergeCell ref="C11:D11"/>
    <mergeCell ref="E11:N11"/>
    <mergeCell ref="P10:P11"/>
    <mergeCell ref="Q10:Q11"/>
    <mergeCell ref="R10:T10"/>
    <mergeCell ref="U10:W10"/>
  </mergeCells>
  <hyperlinks>
    <hyperlink ref="A4" r:id="rId1" display="garantf1://16279964.18/"/>
  </hyperlinks>
  <pageMargins left="0.47244094488188981" right="0.39370078740157483" top="0.59055118110236227" bottom="0.39370078740157483" header="0" footer="0"/>
  <pageSetup paperSize="9" scale="80" orientation="landscape" useFirstPageNumber="1" r:id="rId2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2024-12-26T15:18:27Z</dcterms:modified>
</cp:coreProperties>
</file>